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reukelman\Jantien Map\Speelgoedbank Amalia\Boekhouding Amalia\Boekhouding 2022\"/>
    </mc:Choice>
  </mc:AlternateContent>
  <xr:revisionPtr revIDLastSave="0" documentId="8_{8A3DAE60-05A8-46CF-BB72-DDF6B65F5BA7}" xr6:coauthVersionLast="47" xr6:coauthVersionMax="47" xr10:uidLastSave="{00000000-0000-0000-0000-000000000000}"/>
  <bookViews>
    <workbookView xWindow="-120" yWindow="-120" windowWidth="24240" windowHeight="13020" xr2:uid="{97980EEA-993F-4332-A64D-1A62B5DC47BB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E29" i="1"/>
  <c r="G29" i="1" s="1"/>
  <c r="I29" i="1" s="1"/>
  <c r="E28" i="1"/>
  <c r="E32" i="1" s="1"/>
  <c r="E27" i="1"/>
  <c r="D27" i="1"/>
  <c r="F27" i="1" s="1"/>
  <c r="J27" i="1" s="1"/>
  <c r="D26" i="1"/>
  <c r="H26" i="1" s="1"/>
  <c r="D25" i="1"/>
  <c r="F25" i="1" s="1"/>
  <c r="H25" i="1" s="1"/>
  <c r="E24" i="1"/>
  <c r="G24" i="1" s="1"/>
  <c r="I24" i="1" s="1"/>
  <c r="D24" i="1"/>
  <c r="F23" i="1"/>
  <c r="H23" i="1" s="1"/>
  <c r="E23" i="1"/>
  <c r="D23" i="1"/>
  <c r="D22" i="1"/>
  <c r="F22" i="1" s="1"/>
  <c r="H22" i="1" s="1"/>
  <c r="D21" i="1"/>
  <c r="F21" i="1" s="1"/>
  <c r="H21" i="1" s="1"/>
  <c r="D20" i="1"/>
  <c r="F20" i="1" s="1"/>
  <c r="H20" i="1" s="1"/>
  <c r="D19" i="1"/>
  <c r="F19" i="1" s="1"/>
  <c r="H19" i="1" s="1"/>
  <c r="G18" i="1"/>
  <c r="K18" i="1" s="1"/>
  <c r="E18" i="1"/>
  <c r="D18" i="1"/>
  <c r="E17" i="1"/>
  <c r="D17" i="1"/>
  <c r="F17" i="1" s="1"/>
  <c r="J17" i="1" s="1"/>
  <c r="F16" i="1"/>
  <c r="J16" i="1" s="1"/>
  <c r="E16" i="1"/>
  <c r="D16" i="1"/>
  <c r="E15" i="1"/>
  <c r="D15" i="1"/>
  <c r="F15" i="1" s="1"/>
  <c r="J15" i="1" s="1"/>
  <c r="G14" i="1"/>
  <c r="E13" i="1"/>
  <c r="D13" i="1"/>
  <c r="F13" i="1" s="1"/>
  <c r="I36" i="1" l="1"/>
  <c r="I32" i="1"/>
  <c r="I35" i="1" s="1"/>
  <c r="I37" i="1" s="1"/>
  <c r="H31" i="1" s="1"/>
  <c r="H32" i="1" s="1"/>
  <c r="J13" i="1"/>
  <c r="J32" i="1" s="1"/>
  <c r="F32" i="1"/>
  <c r="G32" i="1"/>
  <c r="D32" i="1"/>
  <c r="K14" i="1"/>
  <c r="K32" i="1" s="1"/>
  <c r="G28" i="1"/>
  <c r="I28" i="1" s="1"/>
  <c r="F26" i="1"/>
</calcChain>
</file>

<file path=xl/sharedStrings.xml><?xml version="1.0" encoding="utf-8"?>
<sst xmlns="http://schemas.openxmlformats.org/spreadsheetml/2006/main" count="35" uniqueCount="32">
  <si>
    <t>Eindbalans 31-12-2022</t>
  </si>
  <si>
    <t>Rek.nr</t>
  </si>
  <si>
    <t>Proefbalans</t>
  </si>
  <si>
    <t>Saldibalans</t>
  </si>
  <si>
    <t>Winst/Verliesrek.</t>
  </si>
  <si>
    <t>Eindbalans</t>
  </si>
  <si>
    <t>Debet</t>
  </si>
  <si>
    <t>Credit</t>
  </si>
  <si>
    <t xml:space="preserve">Debet </t>
  </si>
  <si>
    <t>Verlies</t>
  </si>
  <si>
    <t>Winst</t>
  </si>
  <si>
    <t>Inventaris</t>
  </si>
  <si>
    <t>Eigen Vermogen</t>
  </si>
  <si>
    <t>Kas</t>
  </si>
  <si>
    <t>Bank</t>
  </si>
  <si>
    <t>Debiteuren</t>
  </si>
  <si>
    <t>Crediteuren</t>
  </si>
  <si>
    <t>Gebr.Verg. De Badde</t>
  </si>
  <si>
    <t>Algemene kosten</t>
  </si>
  <si>
    <t>Sinterklaaskosten</t>
  </si>
  <si>
    <t>Weggeefkosten</t>
  </si>
  <si>
    <t>Martk en Reclame kost.</t>
  </si>
  <si>
    <t>Update Winkel</t>
  </si>
  <si>
    <t>VO actie</t>
  </si>
  <si>
    <t>Afschrijvingskosten</t>
  </si>
  <si>
    <t>Voorraad Speelgoed</t>
  </si>
  <si>
    <t>Opbrengst verkopen</t>
  </si>
  <si>
    <t>Opbrengsten Donaties</t>
  </si>
  <si>
    <t>Ingebrachte inventaris</t>
  </si>
  <si>
    <t>winstsaldo</t>
  </si>
  <si>
    <t>winst</t>
  </si>
  <si>
    <t>verlies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</si>
</sst>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/>
    <xf numFmtId="4" fontId="0" fillId="0" borderId="0" xfId="0" applyNumberFormat="1"/>
    <xf numFmtId="4" fontId="0" fillId="0" borderId="1" xfId="0" applyNumberFormat="1" applyBorder="1"/>
    <xf numFmtId="2" fontId="0" fillId="0" borderId="0" xfId="0" applyNumberFormat="1"/>
    <xf numFmtId="0" fontId="0" fillId="0" borderId="0" xfId="0" applyAlignment="1">
      <alignment horizontal="center"/>
    </xf>
    <xf numFmtId="4" fontId="0" fillId="0" borderId="5" xfId="0" applyNumberFormat="1" applyBorder="1"/>
    <xf numFmtId="4" fontId="0" fillId="0" borderId="3" xfId="0" applyNumberFormat="1" applyBorder="1"/>
    <xf numFmtId="4" fontId="0" fillId="0" borderId="6" xfId="0" applyNumberFormat="1" applyBorder="1"/>
    <xf numFmtId="4" fontId="0" fillId="0" borderId="7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0</xdr:row>
      <xdr:rowOff>57150</xdr:rowOff>
    </xdr:from>
    <xdr:to>
      <xdr:col>5</xdr:col>
      <xdr:colOff>285750</xdr:colOff>
      <xdr:row>7</xdr:row>
      <xdr:rowOff>131004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3F4A6B3C-3E92-4DDF-AFCA-023D3CA87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57150"/>
          <a:ext cx="2476500" cy="1407354"/>
        </a:xfrm>
        <a:prstGeom prst="rect">
          <a:avLst/>
        </a:prstGeom>
        <a:noFill/>
      </xdr:spPr>
    </xdr:pic>
    <xdr:clientData/>
  </xdr:twoCellAnchor>
  <xdr:twoCellAnchor>
    <xdr:from>
      <xdr:col>5</xdr:col>
      <xdr:colOff>533401</xdr:colOff>
      <xdr:row>0</xdr:row>
      <xdr:rowOff>57150</xdr:rowOff>
    </xdr:from>
    <xdr:to>
      <xdr:col>12</xdr:col>
      <xdr:colOff>523875</xdr:colOff>
      <xdr:row>7</xdr:row>
      <xdr:rowOff>76199</xdr:rowOff>
    </xdr:to>
    <xdr:sp macro="" textlink="">
      <xdr:nvSpPr>
        <xdr:cNvPr id="5" name="Rechthoekige toelichting 3">
          <a:extLst>
            <a:ext uri="{FF2B5EF4-FFF2-40B4-BE49-F238E27FC236}">
              <a16:creationId xmlns:a16="http://schemas.microsoft.com/office/drawing/2014/main" id="{057AB5E1-217D-4328-9875-BFC5150A4405}"/>
            </a:ext>
          </a:extLst>
        </xdr:cNvPr>
        <xdr:cNvSpPr/>
      </xdr:nvSpPr>
      <xdr:spPr>
        <a:xfrm>
          <a:off x="4476751" y="57150"/>
          <a:ext cx="4333874" cy="1352549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u="sng"/>
            <a:t>Toelichting:</a:t>
          </a:r>
        </a:p>
        <a:p>
          <a:pPr algn="l"/>
          <a:r>
            <a:rPr lang="nl-NL" sz="1100"/>
            <a:t>* In de Proefbalans</a:t>
          </a:r>
          <a:r>
            <a:rPr lang="nl-NL" sz="1100" baseline="0"/>
            <a:t> staan de in en uitkomsten van elke rekening en  in de Saldibalans het saldo.</a:t>
          </a:r>
        </a:p>
        <a:p>
          <a:pPr algn="l"/>
          <a:r>
            <a:rPr lang="nl-NL" sz="1100" baseline="0"/>
            <a:t>*  In de Winst/Verliesrek. is te zien welke kosten er zijn gemaakt en wat de  opbrengsten zijn van verkoop en donaties. </a:t>
          </a:r>
        </a:p>
        <a:p>
          <a:pPr algn="l"/>
          <a:r>
            <a:rPr lang="nl-NL" sz="1100" baseline="0"/>
            <a:t>*  In de eindbalans is de  "winst" verwerkt in het Eigen Vermogen. Dat wil zeggen het vermogen van de hele stichting.</a:t>
          </a:r>
        </a:p>
        <a:p>
          <a:pPr algn="l"/>
          <a:endParaRPr lang="nl-N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Breukelman\Jantien%20Map\Speelgoedbank%20Amalia\Boekhouding%20Amalia\Boekhouding%202022\Boekhouding%202022.xlsx" TargetMode="External"/><Relationship Id="rId1" Type="http://schemas.openxmlformats.org/officeDocument/2006/relationships/externalLinkPath" Target="Boekhoudi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Grootboeken"/>
      <sheetName val="Blad2"/>
      <sheetName val="Eindbalans"/>
      <sheetName val="Afschrijvingen"/>
      <sheetName val="Begroting 2022"/>
      <sheetName val="Januari 2022"/>
      <sheetName val="Februari 2022"/>
      <sheetName val="Maart 2022"/>
      <sheetName val="April 2022"/>
      <sheetName val="Mei 2022"/>
      <sheetName val="Juni2022"/>
      <sheetName val="Juli 2022"/>
      <sheetName val="aug. 2022"/>
      <sheetName val="Sep. 2022"/>
      <sheetName val="Okt. 2022"/>
      <sheetName val="Nov. 2022"/>
      <sheetName val="Dec. 2022"/>
    </sheetNames>
    <sheetDataSet>
      <sheetData sheetId="0"/>
      <sheetData sheetId="1">
        <row r="16">
          <cell r="K16">
            <v>780</v>
          </cell>
        </row>
        <row r="19">
          <cell r="D19">
            <v>1201.18</v>
          </cell>
          <cell r="G19">
            <v>701.18</v>
          </cell>
        </row>
        <row r="27">
          <cell r="D27">
            <v>133.44999999999999</v>
          </cell>
          <cell r="G27">
            <v>0</v>
          </cell>
        </row>
        <row r="38">
          <cell r="D38">
            <v>26</v>
          </cell>
          <cell r="G38">
            <v>26</v>
          </cell>
        </row>
        <row r="47">
          <cell r="D47">
            <v>285</v>
          </cell>
          <cell r="G47">
            <v>490</v>
          </cell>
        </row>
        <row r="50">
          <cell r="K50">
            <v>706.83</v>
          </cell>
        </row>
        <row r="64">
          <cell r="K64">
            <v>1526.95</v>
          </cell>
        </row>
        <row r="78">
          <cell r="K78">
            <v>403.89000000000004</v>
          </cell>
        </row>
        <row r="93">
          <cell r="K93">
            <v>101.64</v>
          </cell>
          <cell r="N93">
            <v>0</v>
          </cell>
        </row>
        <row r="100">
          <cell r="K100">
            <v>0</v>
          </cell>
        </row>
        <row r="103">
          <cell r="D103">
            <v>10257.61</v>
          </cell>
          <cell r="G103">
            <v>4361.17</v>
          </cell>
        </row>
        <row r="107">
          <cell r="K107">
            <v>800</v>
          </cell>
        </row>
        <row r="113">
          <cell r="K113">
            <v>701.18</v>
          </cell>
        </row>
        <row r="119">
          <cell r="N119">
            <v>0</v>
          </cell>
        </row>
        <row r="133">
          <cell r="N133">
            <v>6394.97</v>
          </cell>
        </row>
        <row r="141">
          <cell r="K141">
            <v>2016.8600000000001</v>
          </cell>
          <cell r="N141">
            <v>1500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4F0A6-7961-4E4B-A4F6-2BDCD593AF0C}">
  <dimension ref="B10:K37"/>
  <sheetViews>
    <sheetView tabSelected="1" topLeftCell="A10" workbookViewId="0">
      <selection activeCell="P15" sqref="P15"/>
    </sheetView>
  </sheetViews>
  <sheetFormatPr defaultRowHeight="15" x14ac:dyDescent="0.25"/>
  <cols>
    <col min="2" max="2" width="9.140625" style="12"/>
    <col min="3" max="3" width="21.140625" bestFit="1" customWidth="1"/>
    <col min="4" max="4" width="9.7109375" customWidth="1"/>
    <col min="5" max="5" width="10" customWidth="1"/>
    <col min="6" max="7" width="9.7109375" customWidth="1"/>
  </cols>
  <sheetData>
    <row r="10" spans="2:11" x14ac:dyDescent="0.25">
      <c r="B10" s="1" t="s">
        <v>0</v>
      </c>
    </row>
    <row r="11" spans="2:11" x14ac:dyDescent="0.25">
      <c r="B11" s="2" t="s">
        <v>1</v>
      </c>
      <c r="C11" s="3"/>
      <c r="D11" t="s">
        <v>2</v>
      </c>
      <c r="E11" s="4"/>
      <c r="F11" t="s">
        <v>3</v>
      </c>
      <c r="G11" s="4"/>
      <c r="H11" t="s">
        <v>4</v>
      </c>
      <c r="I11" s="4"/>
      <c r="J11" t="s">
        <v>5</v>
      </c>
      <c r="K11" s="4"/>
    </row>
    <row r="12" spans="2:11" x14ac:dyDescent="0.25">
      <c r="B12" s="5"/>
      <c r="C12" s="6"/>
      <c r="D12" s="7" t="s">
        <v>6</v>
      </c>
      <c r="E12" s="8" t="s">
        <v>7</v>
      </c>
      <c r="F12" s="7" t="s">
        <v>8</v>
      </c>
      <c r="G12" s="8" t="s">
        <v>7</v>
      </c>
      <c r="H12" s="7" t="s">
        <v>9</v>
      </c>
      <c r="I12" s="8" t="s">
        <v>10</v>
      </c>
      <c r="J12" s="7" t="s">
        <v>8</v>
      </c>
      <c r="K12" s="8" t="s">
        <v>7</v>
      </c>
    </row>
    <row r="13" spans="2:11" x14ac:dyDescent="0.25">
      <c r="B13" s="2">
        <v>2</v>
      </c>
      <c r="C13" s="3" t="s">
        <v>11</v>
      </c>
      <c r="D13" s="9">
        <f>[1]Grootboeken!D19</f>
        <v>1201.18</v>
      </c>
      <c r="E13" s="10">
        <f>[1]Grootboeken!G19</f>
        <v>701.18</v>
      </c>
      <c r="F13" s="9">
        <f>D13-E13</f>
        <v>500.00000000000011</v>
      </c>
      <c r="G13" s="10"/>
      <c r="H13" s="9"/>
      <c r="I13" s="10"/>
      <c r="J13" s="9">
        <f>F13</f>
        <v>500.00000000000011</v>
      </c>
      <c r="K13" s="10"/>
    </row>
    <row r="14" spans="2:11" x14ac:dyDescent="0.25">
      <c r="B14" s="2">
        <v>30</v>
      </c>
      <c r="C14" s="3" t="s">
        <v>12</v>
      </c>
      <c r="D14" s="9"/>
      <c r="E14" s="10">
        <v>5467.27</v>
      </c>
      <c r="F14" s="9"/>
      <c r="G14" s="10">
        <f>E14</f>
        <v>5467.27</v>
      </c>
      <c r="H14" s="9"/>
      <c r="I14" s="10"/>
      <c r="J14" s="9"/>
      <c r="K14" s="10">
        <f>G14+H31</f>
        <v>6841.7500000000009</v>
      </c>
    </row>
    <row r="15" spans="2:11" x14ac:dyDescent="0.25">
      <c r="B15" s="2">
        <v>100</v>
      </c>
      <c r="C15" s="3" t="s">
        <v>13</v>
      </c>
      <c r="D15" s="9">
        <f>[1]Grootboeken!D27</f>
        <v>133.44999999999999</v>
      </c>
      <c r="E15" s="10">
        <f>[1]Grootboeken!G27</f>
        <v>0</v>
      </c>
      <c r="F15" s="9">
        <f>D15-E15</f>
        <v>133.44999999999999</v>
      </c>
      <c r="G15" s="10"/>
      <c r="H15" s="9"/>
      <c r="I15" s="10"/>
      <c r="J15" s="9">
        <f>F15</f>
        <v>133.44999999999999</v>
      </c>
      <c r="K15" s="10"/>
    </row>
    <row r="16" spans="2:11" x14ac:dyDescent="0.25">
      <c r="B16" s="2">
        <v>110</v>
      </c>
      <c r="C16" s="3" t="s">
        <v>14</v>
      </c>
      <c r="D16" s="9">
        <f>[1]Grootboeken!D103</f>
        <v>10257.61</v>
      </c>
      <c r="E16" s="10">
        <f>[1]Grootboeken!G103</f>
        <v>4361.17</v>
      </c>
      <c r="F16" s="9">
        <f>D16-E16</f>
        <v>5896.4400000000005</v>
      </c>
      <c r="G16" s="10"/>
      <c r="H16" s="9"/>
      <c r="I16" s="10"/>
      <c r="J16" s="9">
        <f>F16</f>
        <v>5896.4400000000005</v>
      </c>
      <c r="K16" s="10"/>
    </row>
    <row r="17" spans="2:11" x14ac:dyDescent="0.25">
      <c r="B17" s="2">
        <v>130</v>
      </c>
      <c r="C17" s="3" t="s">
        <v>15</v>
      </c>
      <c r="D17" s="9">
        <f>[1]Grootboeken!D38</f>
        <v>26</v>
      </c>
      <c r="E17" s="10">
        <f>[1]Grootboeken!G38</f>
        <v>26</v>
      </c>
      <c r="F17" s="9">
        <f>D17-E17</f>
        <v>0</v>
      </c>
      <c r="G17" s="10"/>
      <c r="H17" s="9"/>
      <c r="I17" s="10"/>
      <c r="J17" s="9">
        <f>F17</f>
        <v>0</v>
      </c>
      <c r="K17" s="10"/>
    </row>
    <row r="18" spans="2:11" x14ac:dyDescent="0.25">
      <c r="B18" s="2">
        <v>140</v>
      </c>
      <c r="C18" s="3" t="s">
        <v>16</v>
      </c>
      <c r="D18" s="9">
        <f>[1]Grootboeken!D47</f>
        <v>285</v>
      </c>
      <c r="E18" s="10">
        <f>[1]Grootboeken!G47</f>
        <v>490</v>
      </c>
      <c r="F18" s="9"/>
      <c r="G18" s="10">
        <f>E18-D18</f>
        <v>205</v>
      </c>
      <c r="H18" s="9"/>
      <c r="I18" s="10"/>
      <c r="J18" s="9"/>
      <c r="K18" s="10">
        <f>G18</f>
        <v>205</v>
      </c>
    </row>
    <row r="19" spans="2:11" x14ac:dyDescent="0.25">
      <c r="B19" s="2">
        <v>430</v>
      </c>
      <c r="C19" s="3" t="s">
        <v>17</v>
      </c>
      <c r="D19" s="9">
        <f>[1]Grootboeken!K16</f>
        <v>780</v>
      </c>
      <c r="E19" s="4"/>
      <c r="F19" s="9">
        <f>D19</f>
        <v>780</v>
      </c>
      <c r="G19" s="4"/>
      <c r="H19" s="9">
        <f t="shared" ref="H19:H25" si="0">F19</f>
        <v>780</v>
      </c>
      <c r="I19" s="4"/>
      <c r="K19" s="4"/>
    </row>
    <row r="20" spans="2:11" x14ac:dyDescent="0.25">
      <c r="B20" s="2">
        <v>440</v>
      </c>
      <c r="C20" s="3" t="s">
        <v>18</v>
      </c>
      <c r="D20" s="9">
        <f>[1]Grootboeken!K50</f>
        <v>706.83</v>
      </c>
      <c r="E20" s="10"/>
      <c r="F20" s="9">
        <f>D20</f>
        <v>706.83</v>
      </c>
      <c r="G20" s="10"/>
      <c r="H20" s="9">
        <f t="shared" si="0"/>
        <v>706.83</v>
      </c>
      <c r="I20" s="4"/>
      <c r="J20" s="9"/>
      <c r="K20" s="10"/>
    </row>
    <row r="21" spans="2:11" x14ac:dyDescent="0.25">
      <c r="B21" s="2">
        <v>444</v>
      </c>
      <c r="C21" s="3" t="s">
        <v>19</v>
      </c>
      <c r="D21" s="9">
        <f>[1]Grootboeken!K64</f>
        <v>1526.95</v>
      </c>
      <c r="E21" s="10"/>
      <c r="F21" s="9">
        <f>D21</f>
        <v>1526.95</v>
      </c>
      <c r="G21" s="10"/>
      <c r="H21" s="9">
        <f t="shared" si="0"/>
        <v>1526.95</v>
      </c>
      <c r="I21" s="4"/>
      <c r="J21" s="9"/>
      <c r="K21" s="10"/>
    </row>
    <row r="22" spans="2:11" x14ac:dyDescent="0.25">
      <c r="B22" s="2">
        <v>450</v>
      </c>
      <c r="C22" s="3" t="s">
        <v>20</v>
      </c>
      <c r="D22" s="9">
        <f>[1]Grootboeken!K78</f>
        <v>403.89000000000004</v>
      </c>
      <c r="E22" s="10"/>
      <c r="F22" s="9">
        <f>D22-E22</f>
        <v>403.89000000000004</v>
      </c>
      <c r="G22" s="10"/>
      <c r="H22" s="9">
        <f t="shared" si="0"/>
        <v>403.89000000000004</v>
      </c>
      <c r="I22" s="4"/>
      <c r="J22" s="9"/>
      <c r="K22" s="10"/>
    </row>
    <row r="23" spans="2:11" x14ac:dyDescent="0.25">
      <c r="B23" s="2">
        <v>460</v>
      </c>
      <c r="C23" s="3" t="s">
        <v>21</v>
      </c>
      <c r="D23" s="11">
        <f>[1]Grootboeken!K93</f>
        <v>101.64</v>
      </c>
      <c r="E23" s="10">
        <f>[1]Grootboeken!N93</f>
        <v>0</v>
      </c>
      <c r="F23" s="9">
        <f>D23-E23</f>
        <v>101.64</v>
      </c>
      <c r="G23" s="4"/>
      <c r="H23" s="9">
        <f t="shared" si="0"/>
        <v>101.64</v>
      </c>
      <c r="I23" s="4"/>
      <c r="K23" s="4"/>
    </row>
    <row r="24" spans="2:11" x14ac:dyDescent="0.25">
      <c r="B24" s="2">
        <v>470</v>
      </c>
      <c r="C24" s="3" t="s">
        <v>22</v>
      </c>
      <c r="D24" s="11">
        <f>[1]Grootboeken!K100</f>
        <v>0</v>
      </c>
      <c r="E24" s="10">
        <f>[1]Grootboeken!N97</f>
        <v>0</v>
      </c>
      <c r="F24" s="9"/>
      <c r="G24" s="10">
        <f>E24-D24</f>
        <v>0</v>
      </c>
      <c r="H24" s="9"/>
      <c r="I24" s="10">
        <f>G24</f>
        <v>0</v>
      </c>
      <c r="K24" s="4"/>
    </row>
    <row r="25" spans="2:11" x14ac:dyDescent="0.25">
      <c r="B25" s="2">
        <v>480</v>
      </c>
      <c r="C25" s="3" t="s">
        <v>23</v>
      </c>
      <c r="D25" s="11">
        <f>[1]Grootboeken!K107</f>
        <v>800</v>
      </c>
      <c r="E25" s="4"/>
      <c r="F25" s="11">
        <f>D25</f>
        <v>800</v>
      </c>
      <c r="G25" s="4"/>
      <c r="H25" s="11">
        <f t="shared" si="0"/>
        <v>800</v>
      </c>
      <c r="I25" s="4"/>
      <c r="K25" s="10"/>
    </row>
    <row r="26" spans="2:11" x14ac:dyDescent="0.25">
      <c r="B26" s="12">
        <v>490</v>
      </c>
      <c r="C26" s="3" t="s">
        <v>24</v>
      </c>
      <c r="D26" s="11">
        <f>[1]Grootboeken!K113</f>
        <v>701.18</v>
      </c>
      <c r="E26" s="4"/>
      <c r="F26" s="11">
        <f>D26</f>
        <v>701.18</v>
      </c>
      <c r="G26" s="4"/>
      <c r="H26" s="11">
        <f>D26</f>
        <v>701.18</v>
      </c>
      <c r="I26" s="4"/>
      <c r="K26" s="10"/>
    </row>
    <row r="27" spans="2:11" x14ac:dyDescent="0.25">
      <c r="B27" s="2">
        <v>700</v>
      </c>
      <c r="C27" s="3" t="s">
        <v>25</v>
      </c>
      <c r="D27" s="9">
        <f>[1]Grootboeken!K141</f>
        <v>2016.8600000000001</v>
      </c>
      <c r="E27" s="10">
        <f>[1]Grootboeken!N141</f>
        <v>1500</v>
      </c>
      <c r="F27" s="9">
        <f>D27-E27</f>
        <v>516.86000000000013</v>
      </c>
      <c r="G27" s="10"/>
      <c r="H27" s="9"/>
      <c r="I27" s="10"/>
      <c r="J27" s="9">
        <f>F27</f>
        <v>516.86000000000013</v>
      </c>
      <c r="K27" s="10"/>
    </row>
    <row r="28" spans="2:11" x14ac:dyDescent="0.25">
      <c r="B28" s="2">
        <v>830</v>
      </c>
      <c r="C28" s="3" t="s">
        <v>26</v>
      </c>
      <c r="D28" s="9"/>
      <c r="E28" s="10">
        <f>[1]Grootboeken!N119</f>
        <v>0</v>
      </c>
      <c r="F28" s="9"/>
      <c r="G28" s="10">
        <f>E28</f>
        <v>0</v>
      </c>
      <c r="H28" s="9"/>
      <c r="I28" s="10">
        <f>G28</f>
        <v>0</v>
      </c>
      <c r="J28" s="9"/>
      <c r="K28" s="10"/>
    </row>
    <row r="29" spans="2:11" x14ac:dyDescent="0.25">
      <c r="B29" s="2">
        <v>840</v>
      </c>
      <c r="C29" s="3" t="s">
        <v>27</v>
      </c>
      <c r="D29" s="9"/>
      <c r="E29" s="10">
        <f>[1]Grootboeken!N133</f>
        <v>6394.97</v>
      </c>
      <c r="F29" s="9"/>
      <c r="G29" s="10">
        <f>E29</f>
        <v>6394.97</v>
      </c>
      <c r="H29" s="9"/>
      <c r="I29" s="10">
        <f>G29</f>
        <v>6394.97</v>
      </c>
      <c r="J29" s="9"/>
      <c r="K29" s="10"/>
    </row>
    <row r="30" spans="2:11" x14ac:dyDescent="0.25">
      <c r="B30" s="2">
        <v>850</v>
      </c>
      <c r="C30" s="3" t="s">
        <v>28</v>
      </c>
      <c r="D30" s="9"/>
      <c r="E30" s="10"/>
      <c r="F30" s="9"/>
      <c r="G30" s="10">
        <f>E30</f>
        <v>0</v>
      </c>
      <c r="H30" s="9"/>
      <c r="I30" s="10"/>
      <c r="J30" s="9"/>
      <c r="K30" s="10"/>
    </row>
    <row r="31" spans="2:11" x14ac:dyDescent="0.25">
      <c r="B31" s="5">
        <v>32</v>
      </c>
      <c r="C31" s="6" t="s">
        <v>29</v>
      </c>
      <c r="D31" s="13"/>
      <c r="E31" s="14"/>
      <c r="F31" s="13"/>
      <c r="G31" s="14"/>
      <c r="H31" s="13">
        <f>I37</f>
        <v>1374.4800000000005</v>
      </c>
      <c r="I31" s="14"/>
      <c r="J31" s="13"/>
      <c r="K31" s="14"/>
    </row>
    <row r="32" spans="2:11" ht="15.75" thickBot="1" x14ac:dyDescent="0.3">
      <c r="D32" s="15">
        <f>SUM(D13:D31)</f>
        <v>18940.59</v>
      </c>
      <c r="E32" s="16">
        <f>SUM(E13:E31)</f>
        <v>18940.59</v>
      </c>
      <c r="F32" s="15">
        <f>SUM(F13:F31)</f>
        <v>12067.24</v>
      </c>
      <c r="G32" s="16">
        <f>SUM(G13:G31)</f>
        <v>12067.240000000002</v>
      </c>
      <c r="H32" s="15">
        <f>SUM(H19:H31)</f>
        <v>6394.97</v>
      </c>
      <c r="I32" s="16">
        <f>SUM(I24:I29)</f>
        <v>6394.97</v>
      </c>
      <c r="J32" s="15">
        <f>SUM(J13:J31)</f>
        <v>7046.75</v>
      </c>
      <c r="K32" s="16">
        <f>SUM(K13:K31)</f>
        <v>7046.7500000000009</v>
      </c>
    </row>
    <row r="33" spans="8:11" ht="15.75" thickTop="1" x14ac:dyDescent="0.25"/>
    <row r="35" spans="8:11" x14ac:dyDescent="0.25">
      <c r="H35" t="s">
        <v>30</v>
      </c>
      <c r="I35" s="9">
        <f>I32</f>
        <v>6394.97</v>
      </c>
    </row>
    <row r="36" spans="8:11" x14ac:dyDescent="0.25">
      <c r="H36" t="s">
        <v>31</v>
      </c>
      <c r="I36" s="13">
        <f>SUM(H19:H26)</f>
        <v>5020.49</v>
      </c>
    </row>
    <row r="37" spans="8:11" x14ac:dyDescent="0.25">
      <c r="I37" s="9">
        <f>I35-I36</f>
        <v>1374.4800000000005</v>
      </c>
      <c r="K37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Fam. Breukelman</dc:creator>
  <cp:lastModifiedBy>Fam. Breukelman</cp:lastModifiedBy>
  <dcterms:created xsi:type="dcterms:W3CDTF">2023-02-09T14:17:05Z</dcterms:created>
  <dcterms:modified xsi:type="dcterms:W3CDTF">2023-02-09T14:17:50Z</dcterms:modified>
</cp:coreProperties>
</file>